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<sst xmlns="http://schemas.openxmlformats.org/spreadsheetml/2006/main" count="63" uniqueCount="56">
  <si>
    <t>Fight for life's CADC I SYLLABUS</t>
  </si>
  <si>
    <t>Requirements for certification</t>
  </si>
  <si>
    <t>Books and costs</t>
  </si>
  <si>
    <t xml:space="preserve">150 hours of study courses-see Class schedule. </t>
  </si>
  <si>
    <t>Wise home study Core Bundle - 348</t>
  </si>
  <si>
    <t>Wise home study is the At home study company MHACBO suggested</t>
  </si>
  <si>
    <t>1000 hours of supervised study.</t>
  </si>
  <si>
    <t>ADC the study guide and IC&amp;RC and MHACBO</t>
  </si>
  <si>
    <t>Behavioral health Code of Conduct and the Candidate Guide</t>
  </si>
  <si>
    <t>Different study options.</t>
  </si>
  <si>
    <t>Six dimensions of the ASAM</t>
  </si>
  <si>
    <t>Transtheoretical model of behavioral change.</t>
  </si>
  <si>
    <t>Course title</t>
  </si>
  <si>
    <t>Description</t>
  </si>
  <si>
    <t>Hours</t>
  </si>
  <si>
    <t xml:space="preserve">Price </t>
  </si>
  <si>
    <t>per hour</t>
  </si>
  <si>
    <t>REQUIRED</t>
  </si>
  <si>
    <t>Clinical Evaluation ASAM</t>
  </si>
  <si>
    <t>Portland community college, ASAM Elearning.
Learn clinical evaluation based on American Society of Addiction Medicine</t>
  </si>
  <si>
    <t>R</t>
  </si>
  <si>
    <t>Basic Counseling Skills</t>
  </si>
  <si>
    <t>Cognitive-Behavioral Approach to Treating Addiction</t>
  </si>
  <si>
    <t>Group Counseling Skills</t>
  </si>
  <si>
    <t>SAMSHA Advisory and Substance Abuse Treatment: Group Therapy</t>
  </si>
  <si>
    <t>Alcohol and Drugs of Abuse Pharmacology</t>
  </si>
  <si>
    <t>Pharmacology of Drug Use Disorders</t>
  </si>
  <si>
    <t>HIV/AIDS Risk Assessment &amp; Risk Reduction</t>
  </si>
  <si>
    <t>HIV-AIDS Prevention and Treatment for People with Substance Use Disorders</t>
  </si>
  <si>
    <t>Counseling Ethics</t>
  </si>
  <si>
    <t>Ethics for Addiction Professionals</t>
  </si>
  <si>
    <t>Sub total study hours</t>
  </si>
  <si>
    <t>Fight for LIfe Suggested Study</t>
  </si>
  <si>
    <t>Suggested</t>
  </si>
  <si>
    <t>Substance USE Disorder Treatment for People with Occuring Disorders</t>
  </si>
  <si>
    <t>New developments in the rapidly growing field of co-occurring substance use and mental disorders</t>
  </si>
  <si>
    <t>Improving Cultural Competence</t>
  </si>
  <si>
    <t>Understanding the role of culture in the delivery of substance abuse and mental health services. It discusses racial, ethnic, and cultural considerations and the core elements of cultural competence.</t>
  </si>
  <si>
    <t>Treatment Planning, Documentation and Service Coordination</t>
  </si>
  <si>
    <t>Aspects of documentation and service coordination including: continuing care, what, who, when and how of treatment planning, and methods for documentation.</t>
  </si>
  <si>
    <t>Addressing Women's Neeeds in Substance ABuse Treatment</t>
  </si>
  <si>
    <t>Gender-specific research and best practices beginning with the common patterns of initiation of substance use among women and extending to specific treatment issues and strategies across substance abuse treatment services.</t>
  </si>
  <si>
    <t>Total study hours</t>
  </si>
  <si>
    <t>Elective/replacement</t>
  </si>
  <si>
    <t>Learning to love Differently</t>
  </si>
  <si>
    <t>A healing Path way for Families of Addicts</t>
  </si>
  <si>
    <t>Trauma-informed care in Behavioral Health</t>
  </si>
  <si>
    <t>Understanding of and sensitivity to the many and varied ways in which both past and present trauma can complicate the psychosocial development of recovery in the lives of clients.</t>
  </si>
  <si>
    <t>Addressing Suicidal Thoughts and Behaviors in Substance Use</t>
  </si>
  <si>
    <t>Acquire basic knowledge about the role of warning signs, risk factors, and protective factors as they relate to suicide risk.</t>
  </si>
  <si>
    <t>Communication in Substance Use Disorder Counseling: A Christian View</t>
  </si>
  <si>
    <t>Biblically based course, Communication in Substance Use Disorder Counseling: A Christian View, will explore the counseling and communication topics important to a follower of Christ working in the field of chemical dependency counseling.</t>
  </si>
  <si>
    <t>12 Step Facilitation: A Foundational Substance Use Disorder Treatment Approach</t>
  </si>
  <si>
    <t>Increase their knowledge of individual treatment of addiction, based on an outpatient, drug-free counseling model with twelve-step philosophy as a central component</t>
  </si>
  <si>
    <t>Enhancing Motivation for Change in Substance Abuse Treatment</t>
  </si>
  <si>
    <t>Educate and guide staff in rethinking the concept of motivation. Motivation is not seen as static but as dynamic.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</si>
</sst>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rgb="FF000000"/>
      <name val="Arial"/>
    </font>
    <font>
      <color rgb="FF000000"/>
      <name val="Arial"/>
    </font>
    <font>
      <sz val="10.0"/>
      <color rgb="FF3A3A3A"/>
      <name val="Arial"/>
    </font>
    <font>
      <sz val="10.0"/>
      <color rgb="FF000000"/>
      <name val="Arial"/>
    </font>
    <font>
      <sz val="10.0"/>
      <color theme="1"/>
      <name val="Arial"/>
    </font>
    <font>
      <color rgb="FFFF0000"/>
      <name val="Arial"/>
      <scheme val="minor"/>
    </font>
    <font>
      <b/>
      <sz val="10.0"/>
      <color rgb="FF3A3A3A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rgb="FF000000"/>
      <name val="Roboto"/>
    </font>
    <font>
      <b/>
      <sz val="10.0"/>
      <color rgb="FF000000"/>
      <name val="Arial"/>
    </font>
    <font>
      <color theme="1"/>
      <name val="Arial"/>
    </font>
    <font>
      <sz val="10.0"/>
      <color rgb="FF3A3A3A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 readingOrder="0" vertical="top"/>
    </xf>
    <xf borderId="0" fillId="0" fontId="1" numFmtId="0" xfId="0" applyAlignment="1" applyFont="1">
      <alignment horizontal="left" readingOrder="0" vertical="top"/>
    </xf>
    <xf borderId="0" fillId="0" fontId="3" numFmtId="0" xfId="0" applyAlignment="1" applyFont="1">
      <alignment horizontal="left" readingOrder="0" vertical="top"/>
    </xf>
    <xf borderId="0" fillId="2" fontId="3" numFmtId="0" xfId="0" applyAlignment="1" applyFill="1" applyFont="1">
      <alignment horizontal="left" readingOrder="0" vertical="top"/>
    </xf>
    <xf borderId="0" fillId="2" fontId="1" numFmtId="0" xfId="0" applyAlignment="1" applyFont="1">
      <alignment horizontal="left" vertical="top"/>
    </xf>
    <xf borderId="1" fillId="0" fontId="4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left" readingOrder="0" shrinkToFit="0" vertical="top" wrapText="1"/>
    </xf>
    <xf borderId="1" fillId="0" fontId="5" numFmtId="0" xfId="0" applyAlignment="1" applyBorder="1" applyFont="1">
      <alignment horizontal="left" readingOrder="0" shrinkToFit="0" vertical="top" wrapText="1"/>
    </xf>
    <xf borderId="0" fillId="0" fontId="6" numFmtId="0" xfId="0" applyAlignment="1" applyFont="1">
      <alignment horizontal="left" readingOrder="0" vertical="top"/>
    </xf>
    <xf borderId="0" fillId="0" fontId="1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horizontal="left" readingOrder="0" textRotation="90" vertical="top"/>
    </xf>
    <xf borderId="0" fillId="0" fontId="1" numFmtId="164" xfId="0" applyAlignment="1" applyFont="1" applyNumberFormat="1">
      <alignment horizontal="left" vertical="top"/>
    </xf>
    <xf borderId="1" fillId="2" fontId="5" numFmtId="0" xfId="0" applyAlignment="1" applyBorder="1" applyFont="1">
      <alignment horizontal="left" readingOrder="0" shrinkToFit="0" vertical="top" wrapText="1"/>
    </xf>
    <xf borderId="1" fillId="2" fontId="4" numFmtId="0" xfId="0" applyAlignment="1" applyBorder="1" applyFont="1">
      <alignment horizontal="left" readingOrder="0" shrinkToFit="0" vertical="top" wrapText="1"/>
    </xf>
    <xf borderId="0" fillId="2" fontId="6" numFmtId="0" xfId="0" applyAlignment="1" applyFont="1">
      <alignment horizontal="left" vertical="top"/>
    </xf>
    <xf borderId="2" fillId="2" fontId="6" numFmtId="0" xfId="0" applyAlignment="1" applyBorder="1" applyFont="1">
      <alignment horizontal="left" readingOrder="0" vertical="top"/>
    </xf>
    <xf borderId="0" fillId="2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readingOrder="0" textRotation="90" vertical="top"/>
    </xf>
    <xf borderId="1" fillId="0" fontId="6" numFmtId="165" xfId="0" applyAlignment="1" applyBorder="1" applyFont="1" applyNumberFormat="1">
      <alignment horizontal="left" vertical="top"/>
    </xf>
    <xf borderId="0" fillId="0" fontId="1" numFmtId="165" xfId="0" applyAlignment="1" applyFont="1" applyNumberFormat="1">
      <alignment horizontal="left" vertical="top"/>
    </xf>
    <xf borderId="1" fillId="0" fontId="8" numFmtId="0" xfId="0" applyAlignment="1" applyBorder="1" applyFont="1">
      <alignment horizontal="left" readingOrder="0" shrinkToFit="0" vertical="top" wrapText="0"/>
    </xf>
    <xf borderId="0" fillId="0" fontId="6" numFmtId="0" xfId="0" applyAlignment="1" applyFont="1">
      <alignment horizontal="left" vertical="top"/>
    </xf>
    <xf borderId="1" fillId="3" fontId="5" numFmtId="0" xfId="0" applyAlignment="1" applyBorder="1" applyFill="1" applyFont="1">
      <alignment horizontal="left" readingOrder="0" shrinkToFit="0" vertical="top" wrapText="1"/>
    </xf>
    <xf borderId="1" fillId="3" fontId="9" numFmtId="0" xfId="0" applyAlignment="1" applyBorder="1" applyFont="1">
      <alignment horizontal="left" readingOrder="0" shrinkToFit="0" vertical="top" wrapText="1"/>
    </xf>
    <xf borderId="1" fillId="3" fontId="5" numFmtId="0" xfId="0" applyAlignment="1" applyBorder="1" applyFont="1">
      <alignment horizontal="left" readingOrder="0" vertical="top"/>
    </xf>
    <xf borderId="0" fillId="3" fontId="5" numFmtId="0" xfId="0" applyAlignment="1" applyFont="1">
      <alignment horizontal="left" readingOrder="0" vertical="top"/>
    </xf>
    <xf borderId="0" fillId="3" fontId="0" numFmtId="164" xfId="0" applyAlignment="1" applyFont="1" applyNumberFormat="1">
      <alignment horizontal="left" vertical="top"/>
    </xf>
    <xf borderId="3" fillId="3" fontId="5" numFmtId="0" xfId="0" applyAlignment="1" applyBorder="1" applyFont="1">
      <alignment horizontal="left" readingOrder="0" shrinkToFit="0" vertical="top" wrapText="1"/>
    </xf>
    <xf borderId="3" fillId="3" fontId="10" numFmtId="0" xfId="0" applyAlignment="1" applyBorder="1" applyFont="1">
      <alignment horizontal="left" readingOrder="0" shrinkToFit="0" vertical="top" wrapText="1"/>
    </xf>
    <xf borderId="0" fillId="3" fontId="11" numFmtId="0" xfId="0" applyAlignment="1" applyFont="1">
      <alignment readingOrder="0" shrinkToFit="0" wrapText="1"/>
    </xf>
    <xf borderId="0" fillId="0" fontId="5" numFmtId="0" xfId="0" applyAlignment="1" applyFont="1">
      <alignment horizontal="left" readingOrder="0" shrinkToFit="0" vertical="top" wrapText="1"/>
    </xf>
    <xf borderId="4" fillId="4" fontId="5" numFmtId="0" xfId="0" applyAlignment="1" applyBorder="1" applyFill="1" applyFont="1">
      <alignment horizontal="left" readingOrder="0" shrinkToFit="0" vertical="top" wrapText="1"/>
    </xf>
    <xf borderId="1" fillId="4" fontId="5" numFmtId="0" xfId="0" applyAlignment="1" applyBorder="1" applyFont="1">
      <alignment horizontal="left" readingOrder="0" shrinkToFit="0" vertical="top" wrapText="1"/>
    </xf>
    <xf borderId="0" fillId="4" fontId="5" numFmtId="0" xfId="0" applyAlignment="1" applyFont="1">
      <alignment horizontal="left" readingOrder="0" vertical="top"/>
    </xf>
    <xf borderId="0" fillId="4" fontId="0" numFmtId="164" xfId="0" applyAlignment="1" applyFont="1" applyNumberFormat="1">
      <alignment horizontal="left" vertical="top"/>
    </xf>
    <xf borderId="4" fillId="4" fontId="4" numFmtId="0" xfId="0" applyAlignment="1" applyBorder="1" applyFont="1">
      <alignment horizontal="left" readingOrder="0" shrinkToFit="0" vertical="top" wrapText="1"/>
    </xf>
    <xf borderId="1" fillId="4" fontId="12" numFmtId="0" xfId="0" applyAlignment="1" applyBorder="1" applyFont="1">
      <alignment horizontal="left" readingOrder="0" shrinkToFit="0" vertical="top" wrapText="1"/>
    </xf>
    <xf borderId="0" fillId="4" fontId="6" numFmtId="165" xfId="0" applyAlignment="1" applyFont="1" applyNumberFormat="1">
      <alignment horizontal="left" readingOrder="0" vertical="top"/>
    </xf>
    <xf borderId="1" fillId="3" fontId="8" numFmtId="0" xfId="0" applyAlignment="1" applyBorder="1" applyFont="1">
      <alignment horizontal="left" readingOrder="0" shrinkToFit="0" vertical="top" wrapText="1"/>
    </xf>
    <xf borderId="1" fillId="3" fontId="4" numFmtId="0" xfId="0" applyAlignment="1" applyBorder="1" applyFont="1">
      <alignment horizontal="left" readingOrder="0" shrinkToFit="0" vertical="top" wrapText="1"/>
    </xf>
    <xf borderId="0" fillId="3" fontId="6" numFmtId="0" xfId="0" applyAlignment="1" applyFont="1">
      <alignment horizontal="left" readingOrder="0" vertical="top"/>
    </xf>
    <xf borderId="0" fillId="3" fontId="1" numFmtId="164" xfId="0" applyAlignment="1" applyFont="1" applyNumberFormat="1">
      <alignment horizontal="left" vertical="top"/>
    </xf>
    <xf borderId="1" fillId="3" fontId="6" numFmtId="0" xfId="0" applyAlignment="1" applyBorder="1" applyFont="1">
      <alignment horizontal="left" readingOrder="0" vertical="top"/>
    </xf>
    <xf borderId="1" fillId="3" fontId="6" numFmtId="0" xfId="0" applyAlignment="1" applyBorder="1" applyFont="1">
      <alignment horizontal="left" readingOrder="0" shrinkToFit="0" vertical="top" wrapText="1"/>
    </xf>
    <xf borderId="1" fillId="3" fontId="13" numFmtId="0" xfId="0" applyAlignment="1" applyBorder="1" applyFont="1">
      <alignment horizontal="left" readingOrder="0" vertical="top"/>
    </xf>
    <xf borderId="1" fillId="3" fontId="11" numFmtId="0" xfId="0" applyAlignment="1" applyBorder="1" applyFont="1">
      <alignment readingOrder="0" shrinkToFit="0" wrapText="1"/>
    </xf>
    <xf borderId="1" fillId="3" fontId="14" numFmtId="0" xfId="0" applyAlignment="1" applyBorder="1" applyFont="1">
      <alignment readingOrder="0" shrinkToFit="0" wrapText="1"/>
    </xf>
    <xf borderId="0" fillId="3" fontId="13" numFmtId="0" xfId="0" applyAlignment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ightforlifeskills.com/wp-content/uploads/2023/04/Tip-42-Co-occurring.pdf" TargetMode="External"/><Relationship Id="rId2" Type="http://schemas.openxmlformats.org/officeDocument/2006/relationships/hyperlink" Target="http://fightforlifeskills.com/wp-content/uploads/2023/04/Tip-51Addressing-Womens-needs-.pdf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3.5"/>
    <col customWidth="1" min="3" max="3" width="29.63"/>
    <col customWidth="1" min="4" max="4" width="36.38"/>
    <col customWidth="1" min="5" max="5" width="6.63"/>
    <col customWidth="1" min="6" max="6" width="5.5"/>
    <col customWidth="1" min="7" max="7" width="7.25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>
        <v>1.0</v>
      </c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>
        <v>2.0</v>
      </c>
      <c r="B3" s="4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>
        <v>3.0</v>
      </c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5" t="s">
        <v>4</v>
      </c>
      <c r="C5" s="6"/>
      <c r="D5" s="3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>
        <v>4.0</v>
      </c>
      <c r="B6" s="4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>
        <v>5.0</v>
      </c>
      <c r="B7" s="4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>
        <v>6.0</v>
      </c>
      <c r="B8" s="4" t="s">
        <v>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>
        <v>7.0</v>
      </c>
      <c r="B9" s="4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>
        <v>8.0</v>
      </c>
      <c r="B10" s="4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>
        <v>9.0</v>
      </c>
      <c r="B11" s="4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>
        <v>10.0</v>
      </c>
      <c r="B12" s="7"/>
      <c r="C12" s="8" t="s">
        <v>12</v>
      </c>
      <c r="D12" s="8" t="s">
        <v>13</v>
      </c>
      <c r="E12" s="9" t="s">
        <v>14</v>
      </c>
      <c r="F12" s="10" t="s">
        <v>15</v>
      </c>
      <c r="G12" s="11" t="s">
        <v>16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2" t="s">
        <v>17</v>
      </c>
      <c r="B13" s="9">
        <v>1.0</v>
      </c>
      <c r="C13" s="8" t="s">
        <v>18</v>
      </c>
      <c r="D13" s="8" t="s">
        <v>19</v>
      </c>
      <c r="E13" s="9">
        <v>8.0</v>
      </c>
      <c r="F13" s="10">
        <v>199.0</v>
      </c>
      <c r="G13" s="13">
        <f>SUM(F13/E13)</f>
        <v>24.875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2" t="s">
        <v>20</v>
      </c>
      <c r="B14" s="14">
        <v>2.0</v>
      </c>
      <c r="C14" s="15" t="s">
        <v>21</v>
      </c>
      <c r="D14" s="15" t="s">
        <v>22</v>
      </c>
      <c r="E14" s="14">
        <v>12.0</v>
      </c>
      <c r="F14" s="1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1.5" customHeight="1">
      <c r="A15" s="12" t="s">
        <v>20</v>
      </c>
      <c r="B15" s="14">
        <v>3.0</v>
      </c>
      <c r="C15" s="15" t="s">
        <v>23</v>
      </c>
      <c r="D15" s="15" t="s">
        <v>24</v>
      </c>
      <c r="E15" s="14">
        <v>15.0</v>
      </c>
      <c r="F15" s="1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9.25" customHeight="1">
      <c r="A16" s="12" t="s">
        <v>20</v>
      </c>
      <c r="B16" s="14">
        <v>4.0</v>
      </c>
      <c r="C16" s="15" t="s">
        <v>25</v>
      </c>
      <c r="D16" s="15" t="s">
        <v>26</v>
      </c>
      <c r="E16" s="14">
        <v>18.0</v>
      </c>
      <c r="F16" s="1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75" customHeight="1">
      <c r="A17" s="12" t="s">
        <v>20</v>
      </c>
      <c r="B17" s="14">
        <v>5.0</v>
      </c>
      <c r="C17" s="15" t="s">
        <v>27</v>
      </c>
      <c r="D17" s="15" t="s">
        <v>28</v>
      </c>
      <c r="E17" s="14">
        <v>10.0</v>
      </c>
      <c r="F17" s="1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2" t="s">
        <v>20</v>
      </c>
      <c r="B18" s="14">
        <v>6.0</v>
      </c>
      <c r="C18" s="15" t="s">
        <v>29</v>
      </c>
      <c r="D18" s="15" t="s">
        <v>30</v>
      </c>
      <c r="E18" s="14">
        <v>18.0</v>
      </c>
      <c r="F18" s="17">
        <v>348.0</v>
      </c>
      <c r="G18" s="18">
        <f>SUM(F18/73)</f>
        <v>4.767123288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2.25" customHeight="1">
      <c r="A19" s="19"/>
      <c r="B19" s="9"/>
      <c r="C19" s="8"/>
      <c r="D19" s="8" t="s">
        <v>31</v>
      </c>
      <c r="E19" s="9">
        <f>SUM(E13:E18)</f>
        <v>81</v>
      </c>
      <c r="F19" s="20">
        <f>SUM(F18+F13)</f>
        <v>547</v>
      </c>
      <c r="G19" s="21">
        <f>SUM(F19/E19)</f>
        <v>6.75308642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2" t="s">
        <v>32</v>
      </c>
      <c r="D20" s="8"/>
      <c r="E20" s="9"/>
      <c r="F20" s="2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9" t="s">
        <v>33</v>
      </c>
      <c r="B21" s="24">
        <v>7.0</v>
      </c>
      <c r="C21" s="25" t="s">
        <v>34</v>
      </c>
      <c r="D21" s="24" t="s">
        <v>35</v>
      </c>
      <c r="E21" s="26">
        <v>28.0</v>
      </c>
      <c r="F21" s="27">
        <v>119.0</v>
      </c>
      <c r="G21" s="28">
        <f t="shared" ref="G21:G26" si="1">SUM(F21/E21)</f>
        <v>4.25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9" t="s">
        <v>33</v>
      </c>
      <c r="B22" s="24">
        <v>8.0</v>
      </c>
      <c r="C22" s="24" t="s">
        <v>36</v>
      </c>
      <c r="D22" s="24" t="s">
        <v>37</v>
      </c>
      <c r="E22" s="24">
        <v>15.0</v>
      </c>
      <c r="F22" s="27">
        <v>89.0</v>
      </c>
      <c r="G22" s="28">
        <f t="shared" si="1"/>
        <v>5.933333333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9" t="s">
        <v>33</v>
      </c>
      <c r="B23" s="24">
        <v>9.0</v>
      </c>
      <c r="C23" s="24" t="s">
        <v>38</v>
      </c>
      <c r="D23" s="24" t="s">
        <v>39</v>
      </c>
      <c r="E23" s="24">
        <v>5.0</v>
      </c>
      <c r="F23" s="27">
        <v>49.0</v>
      </c>
      <c r="G23" s="28">
        <f t="shared" si="1"/>
        <v>9.8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9" t="s">
        <v>33</v>
      </c>
      <c r="B24" s="29">
        <v>10.0</v>
      </c>
      <c r="C24" s="30" t="s">
        <v>40</v>
      </c>
      <c r="D24" s="31" t="s">
        <v>41</v>
      </c>
      <c r="E24" s="24">
        <v>24.0</v>
      </c>
      <c r="F24" s="27">
        <v>119.0</v>
      </c>
      <c r="G24" s="28">
        <f t="shared" si="1"/>
        <v>4.958333333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32"/>
      <c r="C25" s="32"/>
      <c r="D25" s="33"/>
      <c r="E25" s="34">
        <f t="shared" ref="E25:F25" si="2">SUM(E21:E24)</f>
        <v>72</v>
      </c>
      <c r="F25" s="35">
        <f t="shared" si="2"/>
        <v>376</v>
      </c>
      <c r="G25" s="36">
        <f t="shared" si="1"/>
        <v>5.222222222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32"/>
      <c r="D26" s="37" t="s">
        <v>42</v>
      </c>
      <c r="E26" s="38">
        <f>SUM(E25+E19)</f>
        <v>153</v>
      </c>
      <c r="F26" s="39">
        <f>SUM(F19+F25)</f>
        <v>923</v>
      </c>
      <c r="G26" s="36">
        <f t="shared" si="1"/>
        <v>6.032679739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4"/>
      <c r="C28" s="40" t="s">
        <v>43</v>
      </c>
      <c r="D28" s="41"/>
      <c r="E28" s="24"/>
      <c r="F28" s="42"/>
      <c r="G28" s="4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4"/>
      <c r="C29" s="41" t="s">
        <v>44</v>
      </c>
      <c r="D29" s="41" t="s">
        <v>45</v>
      </c>
      <c r="E29" s="24">
        <v>8.0</v>
      </c>
      <c r="F29" s="42">
        <v>69.0</v>
      </c>
      <c r="G29" s="43">
        <f t="shared" ref="G29:G34" si="3">SUM(F29/E29)</f>
        <v>8.625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4"/>
      <c r="C30" s="41" t="s">
        <v>46</v>
      </c>
      <c r="D30" s="41" t="s">
        <v>47</v>
      </c>
      <c r="E30" s="24">
        <v>12.0</v>
      </c>
      <c r="F30" s="42">
        <v>79.0</v>
      </c>
      <c r="G30" s="43">
        <f t="shared" si="3"/>
        <v>6.583333333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4"/>
      <c r="C31" s="41" t="s">
        <v>48</v>
      </c>
      <c r="D31" s="41" t="s">
        <v>49</v>
      </c>
      <c r="E31" s="24">
        <v>7.0</v>
      </c>
      <c r="F31" s="42">
        <v>59.0</v>
      </c>
      <c r="G31" s="43">
        <f t="shared" si="3"/>
        <v>8.428571429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44"/>
      <c r="C32" s="24" t="s">
        <v>50</v>
      </c>
      <c r="D32" s="41" t="s">
        <v>51</v>
      </c>
      <c r="E32" s="44">
        <v>10.0</v>
      </c>
      <c r="F32" s="42">
        <v>69.0</v>
      </c>
      <c r="G32" s="43">
        <f t="shared" si="3"/>
        <v>6.9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44"/>
      <c r="C33" s="45" t="s">
        <v>52</v>
      </c>
      <c r="D33" s="41" t="s">
        <v>53</v>
      </c>
      <c r="E33" s="44">
        <v>12.0</v>
      </c>
      <c r="F33" s="42">
        <v>79.0</v>
      </c>
      <c r="G33" s="43">
        <f t="shared" si="3"/>
        <v>6.583333333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7.75" customHeight="1">
      <c r="A34" s="1"/>
      <c r="B34" s="46"/>
      <c r="C34" s="47" t="s">
        <v>54</v>
      </c>
      <c r="D34" s="48" t="s">
        <v>55</v>
      </c>
      <c r="E34" s="46">
        <v>18.0</v>
      </c>
      <c r="F34" s="49">
        <v>99.0</v>
      </c>
      <c r="G34" s="43">
        <f t="shared" si="3"/>
        <v>5.5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hyperlinks>
    <hyperlink r:id="rId1" ref="C21"/>
    <hyperlink r:id="rId2" ref="C24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